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45621"/>
</workbook>
</file>

<file path=xl/calcChain.xml><?xml version="1.0" encoding="utf-8"?>
<calcChain xmlns="http://schemas.openxmlformats.org/spreadsheetml/2006/main">
  <c r="D41" i="1" l="1"/>
  <c r="E41" i="1" s="1"/>
  <c r="E12" i="1"/>
  <c r="E16" i="1"/>
  <c r="E17" i="1"/>
  <c r="E24" i="1"/>
  <c r="E25" i="1"/>
  <c r="E28" i="1"/>
  <c r="E29" i="1"/>
  <c r="E32" i="1"/>
  <c r="E33" i="1"/>
  <c r="E36" i="1"/>
  <c r="E37" i="1"/>
  <c r="E40" i="1"/>
  <c r="E44" i="1"/>
  <c r="E45" i="1"/>
  <c r="D10" i="1"/>
  <c r="E10" i="1" s="1"/>
  <c r="D11" i="1"/>
  <c r="E11" i="1" s="1"/>
  <c r="D12" i="1"/>
  <c r="D14" i="1"/>
  <c r="E14" i="1" s="1"/>
  <c r="D15" i="1"/>
  <c r="E15" i="1" s="1"/>
  <c r="D16" i="1"/>
  <c r="D17" i="1"/>
  <c r="D18" i="1"/>
  <c r="E18" i="1" s="1"/>
  <c r="D19" i="1"/>
  <c r="E19" i="1" s="1"/>
  <c r="D22" i="1"/>
  <c r="E22" i="1" s="1"/>
  <c r="D23" i="1"/>
  <c r="E23" i="1" s="1"/>
  <c r="D24" i="1"/>
  <c r="D25" i="1"/>
  <c r="D26" i="1"/>
  <c r="E26" i="1" s="1"/>
  <c r="D27" i="1"/>
  <c r="E27" i="1" s="1"/>
  <c r="D28" i="1"/>
  <c r="D29" i="1"/>
  <c r="D30" i="1"/>
  <c r="E30" i="1" s="1"/>
  <c r="D31" i="1"/>
  <c r="E31" i="1" s="1"/>
  <c r="D32" i="1"/>
  <c r="D33" i="1"/>
  <c r="D34" i="1"/>
  <c r="E34" i="1" s="1"/>
  <c r="D35" i="1"/>
  <c r="E35" i="1" s="1"/>
  <c r="D36" i="1"/>
  <c r="D37" i="1"/>
  <c r="D38" i="1"/>
  <c r="E38" i="1" s="1"/>
  <c r="D39" i="1"/>
  <c r="E39" i="1" s="1"/>
  <c r="D40" i="1"/>
  <c r="D42" i="1"/>
  <c r="E42" i="1" s="1"/>
  <c r="D43" i="1"/>
  <c r="E43" i="1" s="1"/>
  <c r="D44" i="1"/>
  <c r="D45" i="1"/>
  <c r="D46" i="1"/>
  <c r="E46" i="1" s="1"/>
  <c r="D47" i="1"/>
  <c r="E47" i="1" s="1"/>
  <c r="B22" i="1"/>
  <c r="B21" i="1"/>
  <c r="C21" i="1"/>
  <c r="C20" i="1" s="1"/>
  <c r="C22" i="1"/>
  <c r="B13" i="1"/>
  <c r="B9" i="1"/>
  <c r="B8" i="1" s="1"/>
  <c r="B7" i="1" s="1"/>
  <c r="C13" i="1"/>
  <c r="D13" i="1" s="1"/>
  <c r="E13" i="1" s="1"/>
  <c r="C9" i="1"/>
  <c r="D21" i="1" l="1"/>
  <c r="E21" i="1" s="1"/>
  <c r="D9" i="1"/>
  <c r="E9" i="1" s="1"/>
  <c r="C8" i="1"/>
  <c r="B20" i="1"/>
  <c r="B6" i="1" s="1"/>
  <c r="D20" i="1" l="1"/>
  <c r="E20" i="1" s="1"/>
  <c r="C7" i="1"/>
  <c r="D8" i="1"/>
  <c r="E8" i="1" s="1"/>
  <c r="D7" i="1" l="1"/>
  <c r="E7" i="1" s="1"/>
  <c r="C6" i="1"/>
  <c r="D6" i="1" s="1"/>
  <c r="E6" i="1" s="1"/>
</calcChain>
</file>

<file path=xl/sharedStrings.xml><?xml version="1.0" encoding="utf-8"?>
<sst xmlns="http://schemas.openxmlformats.org/spreadsheetml/2006/main" count="49" uniqueCount="49">
  <si>
    <t>1) ค่าใช้จ่ายบุคลากร</t>
  </si>
  <si>
    <t>(2) เงินประจำตำแหน่งทางวิชาการ</t>
  </si>
  <si>
    <t>2) ค่าใช้จ่ายดำเนินงาน</t>
  </si>
  <si>
    <t>(1) เงินประจำตำแหน่งผู้บริหารที่มีวาระ</t>
  </si>
  <si>
    <t>(2) เงินประจำตำแหน่งผู้บริหารไม่มีวาระ</t>
  </si>
  <si>
    <t>(3) เงินค่าตอบแทนรายเดือนผู้บริหารไม่มีวาระ</t>
  </si>
  <si>
    <t>(4) ค่าตอบแทนเงินตำแหน่งผู้บริหารที่มีวาระ</t>
  </si>
  <si>
    <t>(1) เงินเดือนและค่าจ้างประจำ (1089 อัตรา)</t>
  </si>
  <si>
    <t>(3) ค่าจ้างชั่วคราว (2 อัตรา)</t>
  </si>
  <si>
    <t>(5) เงินสมทบกองทุนประกันสังคม</t>
  </si>
  <si>
    <t>(6) เงินสบทบกองทุนเงินทดแทน</t>
  </si>
  <si>
    <t>ผลผลิต : ผู้สำเร็จการศึกษาด้านสังคมศาสตร์</t>
  </si>
  <si>
    <t>1) ค่าใช้จ่ายดำเนินงาน</t>
  </si>
  <si>
    <t>2) ค่าครุภัณฑ์</t>
  </si>
  <si>
    <t>3) ค่าที่ดิน/สิ่งก่อสร้าง</t>
  </si>
  <si>
    <t>4) เงินอุดหนุนค่าใช้จ่ายสนับสนุนการผลิตบัณฑิต</t>
  </si>
  <si>
    <t>5) เงินอุดหนุนการจัดการเรียนการสอนวิทยาลัยพุทธศาสตร์นานาชาติ</t>
  </si>
  <si>
    <t>6) เงินอุดหนุนการจัดการเรียนการสอนวิทยาลัยพระธรรมทูต</t>
  </si>
  <si>
    <t>7) เงินอุดหนุนพระสอนศีลธรรมในโรงเรียน</t>
  </si>
  <si>
    <t>แผนงานบุคลากรภาครัฐ</t>
  </si>
  <si>
    <t>รายการค่าใช้จ่ายบุคลากรภาครัฐ</t>
  </si>
  <si>
    <t>แผนงานพื้นฐานด้านการพัฒนาและเสริมสร้างศักยภาพทรัพยากรมนุษย์</t>
  </si>
  <si>
    <t>กรอบงบประมาณรายจ่ายประจำปีงบประมาณรายจ่าย พ.ศ. 2564</t>
  </si>
  <si>
    <t>มหาวิทยาลัยมหาจุฬาลงกรณราชววิทยาลัย</t>
  </si>
  <si>
    <t>แผนงาน/ผลผลิต/โครงการ/รายการ</t>
  </si>
  <si>
    <t>รวมทั้งสิ้น</t>
  </si>
  <si>
    <t>ปี 2563</t>
  </si>
  <si>
    <t>ปี 2564</t>
  </si>
  <si>
    <t>(1) ค่าตอบแทนผู้ปฏิบัติงานให้ราชการ</t>
  </si>
  <si>
    <t>(2) ค่าตอบแทนเหมาจ่ายแทนการจัดหารถประจำตำแหน่ง</t>
  </si>
  <si>
    <t>(3) ค่าเบี้ยเลี้ยง ค่าเช่าที่พักและค่าพาหนะ</t>
  </si>
  <si>
    <t>(4) ค่าซ่อมแซมยานพาหนะและขนส่ง</t>
  </si>
  <si>
    <t>(5) ค่าซ่อมแซมครุภัณฑ์</t>
  </si>
  <si>
    <t>(6) ค่าซ่อมแซมสิ่งก่อสร้าง</t>
  </si>
  <si>
    <t>(7) ค่าเช่าทรัพย์สิน</t>
  </si>
  <si>
    <t>(8) ค่าจ้างเหมาบริการ</t>
  </si>
  <si>
    <t>(9) ค่ารับรองและพิธีการ</t>
  </si>
  <si>
    <t>(10) ค่าภาษีและค่าธรรมเนียม</t>
  </si>
  <si>
    <t>(11) ค่าไฟฟ้า</t>
  </si>
  <si>
    <t>(12) ค่าประปา</t>
  </si>
  <si>
    <t>(13) ค่าโทรศัพท์</t>
  </si>
  <si>
    <t>(14) วัสดุสำนักงาน</t>
  </si>
  <si>
    <t>(15) วัสดุก่อสร้าง</t>
  </si>
  <si>
    <t>(16) วัสดุงานบ้านงานครัว</t>
  </si>
  <si>
    <t>(17) วัสดุการศึกษา</t>
  </si>
  <si>
    <t>8) เงินอุดหนุนค่าใช้จ่ายบริการวิชาการ</t>
  </si>
  <si>
    <t>9)  เงินอุดหนุนค่าใช้จ่ายทำนุบำรุงศิลปวัฒนธรรม</t>
  </si>
  <si>
    <t>เพิ่ม/ลด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</si>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</sst>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4"/>
      <name val="AngsanaUPC"/>
      <family val="1"/>
      <charset val="222"/>
    </font>
    <font>
      <sz val="1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41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top" shrinkToFit="1"/>
    </xf>
    <xf numFmtId="41" fontId="8" fillId="0" borderId="1" xfId="0" applyNumberFormat="1" applyFont="1" applyBorder="1" applyAlignment="1">
      <alignment vertical="top" shrinkToFit="1"/>
    </xf>
    <xf numFmtId="43" fontId="8" fillId="0" borderId="1" xfId="0" applyNumberFormat="1" applyFont="1" applyBorder="1"/>
    <xf numFmtId="0" fontId="6" fillId="0" borderId="1" xfId="1" applyFont="1" applyBorder="1" applyAlignment="1">
      <alignment wrapText="1"/>
    </xf>
    <xf numFmtId="41" fontId="6" fillId="0" borderId="1" xfId="1" applyNumberFormat="1" applyFont="1" applyBorder="1" applyAlignment="1">
      <alignment vertical="top" shrinkToFit="1"/>
    </xf>
    <xf numFmtId="41" fontId="6" fillId="0" borderId="1" xfId="1" applyNumberFormat="1" applyFont="1" applyBorder="1" applyAlignment="1">
      <alignment horizontal="right" vertical="top" shrinkToFit="1"/>
    </xf>
    <xf numFmtId="0" fontId="4" fillId="0" borderId="1" xfId="3" applyFont="1" applyBorder="1" applyAlignment="1">
      <alignment horizontal="left" wrapText="1" indent="2"/>
    </xf>
    <xf numFmtId="41" fontId="4" fillId="0" borderId="1" xfId="3" applyNumberFormat="1" applyFont="1" applyBorder="1" applyAlignment="1">
      <alignment horizontal="left" vertical="top" shrinkToFit="1"/>
    </xf>
    <xf numFmtId="41" fontId="4" fillId="0" borderId="1" xfId="3" applyNumberFormat="1" applyFont="1" applyBorder="1" applyAlignment="1">
      <alignment horizontal="right" vertical="top" shrinkToFit="1"/>
    </xf>
    <xf numFmtId="0" fontId="4" fillId="0" borderId="1" xfId="3" applyFont="1" applyBorder="1" applyAlignment="1">
      <alignment horizontal="left" wrapText="1" indent="5"/>
    </xf>
    <xf numFmtId="41" fontId="5" fillId="0" borderId="1" xfId="0" applyNumberFormat="1" applyFont="1" applyBorder="1"/>
  </cellXfs>
  <cellStyles count="4">
    <cellStyle name="Normal" xfId="0" builtinId="0"/>
    <cellStyle name="Normal 2" xfId="2"/>
    <cellStyle name="Normal 3" xfId="1"/>
    <cellStyle name="Normal_mask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tabSelected="1" workbookViewId="0">
      <selection activeCell="A3" sqref="A3:E3"/>
    </sheetView>
  </sheetViews>
  <sheetFormatPr defaultRowHeight="21" x14ac:dyDescent="0.35"/>
  <cols>
    <col min="1" max="1" width="46.625" style="1" customWidth="1"/>
    <col min="2" max="3" width="15.625" style="1" customWidth="1"/>
    <col min="4" max="4" width="12.625" style="1" customWidth="1"/>
    <col min="5" max="5" width="9.125" style="1" customWidth="1"/>
    <col min="6" max="16384" width="9" style="1"/>
  </cols>
  <sheetData>
    <row r="2" spans="1:5" ht="23.25" x14ac:dyDescent="0.35">
      <c r="A2" s="2" t="s">
        <v>22</v>
      </c>
      <c r="B2" s="2"/>
      <c r="C2" s="2"/>
      <c r="D2" s="2"/>
      <c r="E2" s="2"/>
    </row>
    <row r="3" spans="1:5" ht="23.25" x14ac:dyDescent="0.35">
      <c r="A3" s="2" t="s">
        <v>23</v>
      </c>
      <c r="B3" s="2"/>
      <c r="C3" s="2"/>
      <c r="D3" s="2"/>
      <c r="E3" s="2"/>
    </row>
    <row r="5" spans="1:5" x14ac:dyDescent="0.35">
      <c r="A5" s="4" t="s">
        <v>24</v>
      </c>
      <c r="B5" s="4" t="s">
        <v>26</v>
      </c>
      <c r="C5" s="4" t="s">
        <v>27</v>
      </c>
      <c r="D5" s="4" t="s">
        <v>47</v>
      </c>
      <c r="E5" s="4" t="s">
        <v>48</v>
      </c>
    </row>
    <row r="6" spans="1:5" x14ac:dyDescent="0.35">
      <c r="A6" s="4" t="s">
        <v>25</v>
      </c>
      <c r="B6" s="5">
        <f>B7+B20</f>
        <v>1601871300</v>
      </c>
      <c r="C6" s="6">
        <f>C7+C20</f>
        <v>1637152200</v>
      </c>
      <c r="D6" s="6">
        <f>C6-B6</f>
        <v>35280900</v>
      </c>
      <c r="E6" s="7">
        <f>D6*100/B6</f>
        <v>2.2024803116205405</v>
      </c>
    </row>
    <row r="7" spans="1:5" x14ac:dyDescent="0.35">
      <c r="A7" s="8" t="s">
        <v>19</v>
      </c>
      <c r="B7" s="9">
        <f>B8</f>
        <v>572851200</v>
      </c>
      <c r="C7" s="6">
        <f>C8</f>
        <v>592262300</v>
      </c>
      <c r="D7" s="6">
        <f t="shared" ref="D7:D47" si="0">C7-B7</f>
        <v>19411100</v>
      </c>
      <c r="E7" s="7">
        <f t="shared" ref="E7:E47" si="1">D7*100/B7</f>
        <v>3.3885064742816287</v>
      </c>
    </row>
    <row r="8" spans="1:5" x14ac:dyDescent="0.35">
      <c r="A8" s="8" t="s">
        <v>20</v>
      </c>
      <c r="B8" s="9">
        <f>B9+B13</f>
        <v>572851200</v>
      </c>
      <c r="C8" s="10">
        <f>C9+C13</f>
        <v>592262300</v>
      </c>
      <c r="D8" s="6">
        <f t="shared" si="0"/>
        <v>19411100</v>
      </c>
      <c r="E8" s="7">
        <f t="shared" si="1"/>
        <v>3.3885064742816287</v>
      </c>
    </row>
    <row r="9" spans="1:5" x14ac:dyDescent="0.35">
      <c r="A9" s="11" t="s">
        <v>0</v>
      </c>
      <c r="B9" s="12">
        <f>SUM(B10:B12)</f>
        <v>522615000</v>
      </c>
      <c r="C9" s="13">
        <f>SUM(C10:C12)</f>
        <v>537252500</v>
      </c>
      <c r="D9" s="6">
        <f t="shared" si="0"/>
        <v>14637500</v>
      </c>
      <c r="E9" s="7">
        <f t="shared" si="1"/>
        <v>2.8008189585067402</v>
      </c>
    </row>
    <row r="10" spans="1:5" x14ac:dyDescent="0.35">
      <c r="A10" s="14" t="s">
        <v>7</v>
      </c>
      <c r="B10" s="12">
        <v>497476700</v>
      </c>
      <c r="C10" s="13">
        <v>517397800</v>
      </c>
      <c r="D10" s="6">
        <f t="shared" si="0"/>
        <v>19921100</v>
      </c>
      <c r="E10" s="7">
        <f t="shared" si="1"/>
        <v>4.0044287501304083</v>
      </c>
    </row>
    <row r="11" spans="1:5" x14ac:dyDescent="0.35">
      <c r="A11" s="14" t="s">
        <v>1</v>
      </c>
      <c r="B11" s="12">
        <v>24639600</v>
      </c>
      <c r="C11" s="13">
        <v>19356000</v>
      </c>
      <c r="D11" s="6">
        <f t="shared" si="0"/>
        <v>-5283600</v>
      </c>
      <c r="E11" s="7">
        <f t="shared" si="1"/>
        <v>-21.443529927433886</v>
      </c>
    </row>
    <row r="12" spans="1:5" x14ac:dyDescent="0.35">
      <c r="A12" s="14" t="s">
        <v>8</v>
      </c>
      <c r="B12" s="12">
        <v>498700</v>
      </c>
      <c r="C12" s="13">
        <v>498700</v>
      </c>
      <c r="D12" s="6">
        <f t="shared" si="0"/>
        <v>0</v>
      </c>
      <c r="E12" s="7">
        <f t="shared" si="1"/>
        <v>0</v>
      </c>
    </row>
    <row r="13" spans="1:5" x14ac:dyDescent="0.35">
      <c r="A13" s="11" t="s">
        <v>2</v>
      </c>
      <c r="B13" s="12">
        <f>SUM(B14:B19)</f>
        <v>50236200</v>
      </c>
      <c r="C13" s="13">
        <f>SUM(C14:C19)</f>
        <v>55009800</v>
      </c>
      <c r="D13" s="6">
        <f t="shared" si="0"/>
        <v>4773600</v>
      </c>
      <c r="E13" s="7">
        <f t="shared" si="1"/>
        <v>9.5023110824465231</v>
      </c>
    </row>
    <row r="14" spans="1:5" x14ac:dyDescent="0.35">
      <c r="A14" s="14" t="s">
        <v>3</v>
      </c>
      <c r="B14" s="12">
        <v>27345600</v>
      </c>
      <c r="C14" s="13">
        <v>13269600</v>
      </c>
      <c r="D14" s="6">
        <f t="shared" si="0"/>
        <v>-14076000</v>
      </c>
      <c r="E14" s="7">
        <f t="shared" si="1"/>
        <v>-51.474460242232752</v>
      </c>
    </row>
    <row r="15" spans="1:5" x14ac:dyDescent="0.35">
      <c r="A15" s="14" t="s">
        <v>4</v>
      </c>
      <c r="B15" s="12">
        <v>11979600</v>
      </c>
      <c r="C15" s="13">
        <v>14763600</v>
      </c>
      <c r="D15" s="6">
        <f t="shared" si="0"/>
        <v>2784000</v>
      </c>
      <c r="E15" s="7">
        <f t="shared" si="1"/>
        <v>23.239507162175698</v>
      </c>
    </row>
    <row r="16" spans="1:5" x14ac:dyDescent="0.35">
      <c r="A16" s="14" t="s">
        <v>5</v>
      </c>
      <c r="B16" s="12">
        <v>10892400</v>
      </c>
      <c r="C16" s="13">
        <v>13688400</v>
      </c>
      <c r="D16" s="6">
        <f t="shared" si="0"/>
        <v>2796000</v>
      </c>
      <c r="E16" s="7">
        <f t="shared" si="1"/>
        <v>25.669273989203482</v>
      </c>
    </row>
    <row r="17" spans="1:5" x14ac:dyDescent="0.35">
      <c r="A17" s="14" t="s">
        <v>6</v>
      </c>
      <c r="B17" s="12">
        <v>0</v>
      </c>
      <c r="C17" s="13">
        <v>13269600</v>
      </c>
      <c r="D17" s="6">
        <f t="shared" si="0"/>
        <v>13269600</v>
      </c>
      <c r="E17" s="7" t="e">
        <f t="shared" si="1"/>
        <v>#DIV/0!</v>
      </c>
    </row>
    <row r="18" spans="1:5" x14ac:dyDescent="0.35">
      <c r="A18" s="14" t="s">
        <v>9</v>
      </c>
      <c r="B18" s="12">
        <v>18000</v>
      </c>
      <c r="C18" s="13">
        <v>18000</v>
      </c>
      <c r="D18" s="6">
        <f t="shared" si="0"/>
        <v>0</v>
      </c>
      <c r="E18" s="7">
        <f t="shared" si="1"/>
        <v>0</v>
      </c>
    </row>
    <row r="19" spans="1:5" x14ac:dyDescent="0.35">
      <c r="A19" s="14" t="s">
        <v>10</v>
      </c>
      <c r="B19" s="12">
        <v>600</v>
      </c>
      <c r="C19" s="13">
        <v>600</v>
      </c>
      <c r="D19" s="6">
        <f t="shared" si="0"/>
        <v>0</v>
      </c>
      <c r="E19" s="7">
        <f t="shared" si="1"/>
        <v>0</v>
      </c>
    </row>
    <row r="20" spans="1:5" ht="42" x14ac:dyDescent="0.35">
      <c r="A20" s="8" t="s">
        <v>21</v>
      </c>
      <c r="B20" s="9">
        <f>B21</f>
        <v>1029020100</v>
      </c>
      <c r="C20" s="10">
        <f>C21</f>
        <v>1044889900</v>
      </c>
      <c r="D20" s="6">
        <f t="shared" si="0"/>
        <v>15869800</v>
      </c>
      <c r="E20" s="7">
        <f t="shared" si="1"/>
        <v>1.5422244910473566</v>
      </c>
    </row>
    <row r="21" spans="1:5" x14ac:dyDescent="0.35">
      <c r="A21" s="8" t="s">
        <v>11</v>
      </c>
      <c r="B21" s="9">
        <f>B22+B40+B41+B42+B43+B44+B45+B46+B47</f>
        <v>1029020100</v>
      </c>
      <c r="C21" s="9">
        <f>C22+C40+C41+C42+C43+C44+C45+C46+C47</f>
        <v>1044889900</v>
      </c>
      <c r="D21" s="6">
        <f t="shared" si="0"/>
        <v>15869800</v>
      </c>
      <c r="E21" s="7">
        <f t="shared" si="1"/>
        <v>1.5422244910473566</v>
      </c>
    </row>
    <row r="22" spans="1:5" x14ac:dyDescent="0.35">
      <c r="A22" s="11" t="s">
        <v>12</v>
      </c>
      <c r="B22" s="12">
        <f>SUM(B23:B39)</f>
        <v>54314700</v>
      </c>
      <c r="C22" s="13">
        <f>SUM(C23:C39)</f>
        <v>31795700</v>
      </c>
      <c r="D22" s="6">
        <f t="shared" si="0"/>
        <v>-22519000</v>
      </c>
      <c r="E22" s="7">
        <f t="shared" si="1"/>
        <v>-41.460230839901534</v>
      </c>
    </row>
    <row r="23" spans="1:5" x14ac:dyDescent="0.35">
      <c r="A23" s="14" t="s">
        <v>28</v>
      </c>
      <c r="B23" s="12">
        <v>2200000</v>
      </c>
      <c r="C23" s="13">
        <v>0</v>
      </c>
      <c r="D23" s="6">
        <f t="shared" si="0"/>
        <v>-2200000</v>
      </c>
      <c r="E23" s="7">
        <f t="shared" si="1"/>
        <v>-100</v>
      </c>
    </row>
    <row r="24" spans="1:5" ht="42" x14ac:dyDescent="0.35">
      <c r="A24" s="14" t="s">
        <v>29</v>
      </c>
      <c r="B24" s="12">
        <v>2400000</v>
      </c>
      <c r="C24" s="13">
        <v>2400000</v>
      </c>
      <c r="D24" s="6">
        <f t="shared" si="0"/>
        <v>0</v>
      </c>
      <c r="E24" s="7">
        <f t="shared" si="1"/>
        <v>0</v>
      </c>
    </row>
    <row r="25" spans="1:5" x14ac:dyDescent="0.35">
      <c r="A25" s="14" t="s">
        <v>30</v>
      </c>
      <c r="B25" s="12">
        <v>3000000</v>
      </c>
      <c r="C25" s="13">
        <v>0</v>
      </c>
      <c r="D25" s="6">
        <f t="shared" si="0"/>
        <v>-3000000</v>
      </c>
      <c r="E25" s="7">
        <f t="shared" si="1"/>
        <v>-100</v>
      </c>
    </row>
    <row r="26" spans="1:5" x14ac:dyDescent="0.35">
      <c r="A26" s="14" t="s">
        <v>31</v>
      </c>
      <c r="B26" s="12">
        <v>2000000</v>
      </c>
      <c r="C26" s="13">
        <v>0</v>
      </c>
      <c r="D26" s="6">
        <f t="shared" si="0"/>
        <v>-2000000</v>
      </c>
      <c r="E26" s="7">
        <f t="shared" si="1"/>
        <v>-100</v>
      </c>
    </row>
    <row r="27" spans="1:5" x14ac:dyDescent="0.35">
      <c r="A27" s="14" t="s">
        <v>32</v>
      </c>
      <c r="B27" s="12">
        <v>2000000</v>
      </c>
      <c r="C27" s="13">
        <v>0</v>
      </c>
      <c r="D27" s="6">
        <f t="shared" si="0"/>
        <v>-2000000</v>
      </c>
      <c r="E27" s="7">
        <f t="shared" si="1"/>
        <v>-100</v>
      </c>
    </row>
    <row r="28" spans="1:5" x14ac:dyDescent="0.35">
      <c r="A28" s="14" t="s">
        <v>33</v>
      </c>
      <c r="B28" s="12">
        <v>2000000</v>
      </c>
      <c r="C28" s="13">
        <v>0</v>
      </c>
      <c r="D28" s="6">
        <f t="shared" si="0"/>
        <v>-2000000</v>
      </c>
      <c r="E28" s="7">
        <f t="shared" si="1"/>
        <v>-100</v>
      </c>
    </row>
    <row r="29" spans="1:5" x14ac:dyDescent="0.35">
      <c r="A29" s="14" t="s">
        <v>34</v>
      </c>
      <c r="B29" s="12">
        <v>5000000</v>
      </c>
      <c r="C29" s="13">
        <v>4750000</v>
      </c>
      <c r="D29" s="6">
        <f t="shared" si="0"/>
        <v>-250000</v>
      </c>
      <c r="E29" s="7">
        <f t="shared" si="1"/>
        <v>-5</v>
      </c>
    </row>
    <row r="30" spans="1:5" x14ac:dyDescent="0.35">
      <c r="A30" s="14" t="s">
        <v>35</v>
      </c>
      <c r="B30" s="12">
        <v>3000000</v>
      </c>
      <c r="C30" s="13">
        <v>0</v>
      </c>
      <c r="D30" s="6">
        <f t="shared" si="0"/>
        <v>-3000000</v>
      </c>
      <c r="E30" s="7">
        <f t="shared" si="1"/>
        <v>-100</v>
      </c>
    </row>
    <row r="31" spans="1:5" x14ac:dyDescent="0.35">
      <c r="A31" s="14" t="s">
        <v>36</v>
      </c>
      <c r="B31" s="12">
        <v>2000000</v>
      </c>
      <c r="C31" s="13">
        <v>0</v>
      </c>
      <c r="D31" s="6">
        <f t="shared" si="0"/>
        <v>-2000000</v>
      </c>
      <c r="E31" s="7">
        <f t="shared" si="1"/>
        <v>-100</v>
      </c>
    </row>
    <row r="32" spans="1:5" x14ac:dyDescent="0.35">
      <c r="A32" s="14" t="s">
        <v>37</v>
      </c>
      <c r="B32" s="12">
        <v>800000</v>
      </c>
      <c r="C32" s="13">
        <v>0</v>
      </c>
      <c r="D32" s="6">
        <f t="shared" si="0"/>
        <v>-800000</v>
      </c>
      <c r="E32" s="7">
        <f t="shared" si="1"/>
        <v>-100</v>
      </c>
    </row>
    <row r="33" spans="1:5" x14ac:dyDescent="0.35">
      <c r="A33" s="14" t="s">
        <v>38</v>
      </c>
      <c r="B33" s="12">
        <v>5740000</v>
      </c>
      <c r="C33" s="13">
        <v>5740000</v>
      </c>
      <c r="D33" s="6">
        <f t="shared" si="0"/>
        <v>0</v>
      </c>
      <c r="E33" s="7">
        <f t="shared" si="1"/>
        <v>0</v>
      </c>
    </row>
    <row r="34" spans="1:5" x14ac:dyDescent="0.35">
      <c r="A34" s="14" t="s">
        <v>39</v>
      </c>
      <c r="B34" s="12">
        <v>1585700</v>
      </c>
      <c r="C34" s="13">
        <v>1585700</v>
      </c>
      <c r="D34" s="6">
        <f t="shared" si="0"/>
        <v>0</v>
      </c>
      <c r="E34" s="7">
        <f t="shared" si="1"/>
        <v>0</v>
      </c>
    </row>
    <row r="35" spans="1:5" x14ac:dyDescent="0.35">
      <c r="A35" s="14" t="s">
        <v>40</v>
      </c>
      <c r="B35" s="12">
        <v>1600000</v>
      </c>
      <c r="C35" s="13">
        <v>1600000</v>
      </c>
      <c r="D35" s="6">
        <f t="shared" si="0"/>
        <v>0</v>
      </c>
      <c r="E35" s="7">
        <f t="shared" si="1"/>
        <v>0</v>
      </c>
    </row>
    <row r="36" spans="1:5" x14ac:dyDescent="0.35">
      <c r="A36" s="14" t="s">
        <v>41</v>
      </c>
      <c r="B36" s="12">
        <v>3269000</v>
      </c>
      <c r="C36" s="13">
        <v>0</v>
      </c>
      <c r="D36" s="6">
        <f t="shared" si="0"/>
        <v>-3269000</v>
      </c>
      <c r="E36" s="7">
        <f t="shared" si="1"/>
        <v>-100</v>
      </c>
    </row>
    <row r="37" spans="1:5" x14ac:dyDescent="0.35">
      <c r="A37" s="14" t="s">
        <v>42</v>
      </c>
      <c r="B37" s="12">
        <v>1000000</v>
      </c>
      <c r="C37" s="13">
        <v>0</v>
      </c>
      <c r="D37" s="6">
        <f t="shared" si="0"/>
        <v>-1000000</v>
      </c>
      <c r="E37" s="7">
        <f t="shared" si="1"/>
        <v>-100</v>
      </c>
    </row>
    <row r="38" spans="1:5" x14ac:dyDescent="0.35">
      <c r="A38" s="14" t="s">
        <v>43</v>
      </c>
      <c r="B38" s="12">
        <v>1000000</v>
      </c>
      <c r="C38" s="13">
        <v>0</v>
      </c>
      <c r="D38" s="6">
        <f t="shared" si="0"/>
        <v>-1000000</v>
      </c>
      <c r="E38" s="7">
        <f t="shared" si="1"/>
        <v>-100</v>
      </c>
    </row>
    <row r="39" spans="1:5" x14ac:dyDescent="0.35">
      <c r="A39" s="14" t="s">
        <v>44</v>
      </c>
      <c r="B39" s="12">
        <v>15720000</v>
      </c>
      <c r="C39" s="13">
        <v>15720000</v>
      </c>
      <c r="D39" s="6">
        <f t="shared" si="0"/>
        <v>0</v>
      </c>
      <c r="E39" s="7">
        <f t="shared" si="1"/>
        <v>0</v>
      </c>
    </row>
    <row r="40" spans="1:5" x14ac:dyDescent="0.35">
      <c r="A40" s="11" t="s">
        <v>13</v>
      </c>
      <c r="B40" s="12">
        <v>24974000</v>
      </c>
      <c r="C40" s="13">
        <v>18412600</v>
      </c>
      <c r="D40" s="6">
        <f t="shared" si="0"/>
        <v>-6561400</v>
      </c>
      <c r="E40" s="7">
        <f t="shared" si="1"/>
        <v>-26.272923840794427</v>
      </c>
    </row>
    <row r="41" spans="1:5" x14ac:dyDescent="0.35">
      <c r="A41" s="11" t="s">
        <v>14</v>
      </c>
      <c r="B41" s="12">
        <v>377644800</v>
      </c>
      <c r="C41" s="13">
        <v>476806100</v>
      </c>
      <c r="D41" s="6">
        <f>C41-B41</f>
        <v>99161300</v>
      </c>
      <c r="E41" s="7">
        <f t="shared" si="1"/>
        <v>26.257822165166843</v>
      </c>
    </row>
    <row r="42" spans="1:5" x14ac:dyDescent="0.35">
      <c r="A42" s="11" t="s">
        <v>15</v>
      </c>
      <c r="B42" s="12">
        <v>55358600</v>
      </c>
      <c r="C42" s="13">
        <v>105358600</v>
      </c>
      <c r="D42" s="6">
        <f t="shared" si="0"/>
        <v>50000000</v>
      </c>
      <c r="E42" s="7">
        <f t="shared" si="1"/>
        <v>90.320203184329088</v>
      </c>
    </row>
    <row r="43" spans="1:5" ht="42" x14ac:dyDescent="0.35">
      <c r="A43" s="11" t="s">
        <v>16</v>
      </c>
      <c r="B43" s="12">
        <v>5000000</v>
      </c>
      <c r="C43" s="13">
        <v>5000000</v>
      </c>
      <c r="D43" s="6">
        <f t="shared" si="0"/>
        <v>0</v>
      </c>
      <c r="E43" s="7">
        <f t="shared" si="1"/>
        <v>0</v>
      </c>
    </row>
    <row r="44" spans="1:5" x14ac:dyDescent="0.35">
      <c r="A44" s="11" t="s">
        <v>17</v>
      </c>
      <c r="B44" s="12">
        <v>5000000</v>
      </c>
      <c r="C44" s="13">
        <v>5000000</v>
      </c>
      <c r="D44" s="6">
        <f t="shared" si="0"/>
        <v>0</v>
      </c>
      <c r="E44" s="7">
        <f t="shared" si="1"/>
        <v>0</v>
      </c>
    </row>
    <row r="45" spans="1:5" x14ac:dyDescent="0.35">
      <c r="A45" s="11" t="s">
        <v>18</v>
      </c>
      <c r="B45" s="12">
        <v>402516900</v>
      </c>
      <c r="C45" s="13">
        <v>402516900</v>
      </c>
      <c r="D45" s="6">
        <f t="shared" si="0"/>
        <v>0</v>
      </c>
      <c r="E45" s="7">
        <f t="shared" si="1"/>
        <v>0</v>
      </c>
    </row>
    <row r="46" spans="1:5" x14ac:dyDescent="0.35">
      <c r="A46" s="11" t="s">
        <v>45</v>
      </c>
      <c r="B46" s="15">
        <v>50585900</v>
      </c>
      <c r="C46" s="15">
        <v>0</v>
      </c>
      <c r="D46" s="6">
        <f t="shared" si="0"/>
        <v>-50585900</v>
      </c>
      <c r="E46" s="7">
        <f t="shared" si="1"/>
        <v>-100</v>
      </c>
    </row>
    <row r="47" spans="1:5" x14ac:dyDescent="0.35">
      <c r="A47" s="11" t="s">
        <v>46</v>
      </c>
      <c r="B47" s="15">
        <v>53625200</v>
      </c>
      <c r="C47" s="15">
        <v>0</v>
      </c>
      <c r="D47" s="6">
        <f t="shared" si="0"/>
        <v>-53625200</v>
      </c>
      <c r="E47" s="7">
        <f t="shared" si="1"/>
        <v>-100</v>
      </c>
    </row>
    <row r="48" spans="1:5" x14ac:dyDescent="0.35">
      <c r="B48" s="3"/>
      <c r="C48" s="3"/>
    </row>
    <row r="49" spans="3:3" x14ac:dyDescent="0.35">
      <c r="C49" s="3"/>
    </row>
    <row r="50" spans="3:3" x14ac:dyDescent="0.35">
      <c r="C50" s="3"/>
    </row>
  </sheetData>
  <mergeCells count="2">
    <mergeCell ref="A2:E2"/>
    <mergeCell ref="A3:E3"/>
  </mergeCells>
  <pageMargins left="0.39370078740157483" right="0.19685039370078741" top="0.74803149606299213" bottom="0.39370078740157483" header="0.31496062992125984" footer="0.31496062992125984"/>
  <pageSetup paperSize="9" scale="9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</dc:creator>
  <cp:lastModifiedBy>MCU</cp:lastModifiedBy>
  <cp:lastPrinted>2020-11-05T09:51:18Z</cp:lastPrinted>
  <dcterms:created xsi:type="dcterms:W3CDTF">2020-11-05T07:56:27Z</dcterms:created>
  <dcterms:modified xsi:type="dcterms:W3CDTF">2020-11-05T09:57:15Z</dcterms:modified>
</cp:coreProperties>
</file>